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F0303\Desktop\"/>
    </mc:Choice>
  </mc:AlternateContent>
  <xr:revisionPtr revIDLastSave="0" documentId="13_ncr:1_{0F75DF9D-EF2C-4045-A321-A99C6EF6828A}" xr6:coauthVersionLast="47" xr6:coauthVersionMax="47" xr10:uidLastSave="{00000000-0000-0000-0000-000000000000}"/>
  <bookViews>
    <workbookView xWindow="-120" yWindow="-120" windowWidth="29040" windowHeight="15840" tabRatio="736" xr2:uid="{00000000-000D-0000-FFFF-FFFF00000000}"/>
  </bookViews>
  <sheets>
    <sheet name="總表" sheetId="3" r:id="rId1"/>
    <sheet name="辦理情形" sheetId="2" r:id="rId2"/>
    <sheet name="課程領域範圍" sheetId="10" r:id="rId3"/>
    <sheet name="請勿更動" sheetId="4" r:id="rId4"/>
  </sheets>
  <definedNames>
    <definedName name="_GoBack" localSheetId="1">辦理情形!#REF!</definedName>
    <definedName name="_Hlk106094456" localSheetId="1">辦理情形!#REF!</definedName>
    <definedName name="_Hlk106097655" localSheetId="1">辦理情形!#REF!</definedName>
    <definedName name="_Hlk106382090" localSheetId="1">辦理情形!#REF!</definedName>
    <definedName name="_Hlk107560683" localSheetId="1">辦理情形!#REF!</definedName>
    <definedName name="_xlnm.Print_Area" localSheetId="1">辦理情形!#REF!</definedName>
    <definedName name="_xlnm.Print_Titles" localSheetId="1">辦理情形!$1:$1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 r="C29" i="3"/>
  <c r="C28" i="3"/>
  <c r="C27" i="3"/>
  <c r="C26" i="3"/>
  <c r="C22" i="3"/>
  <c r="C20" i="3"/>
  <c r="C25" i="3"/>
  <c r="C24" i="3"/>
  <c r="C23" i="3"/>
  <c r="C21" i="3"/>
  <c r="C18" i="3"/>
  <c r="C17" i="3"/>
  <c r="C19" i="3"/>
  <c r="C16" i="3"/>
  <c r="C15" i="3"/>
  <c r="H7" i="2" l="1"/>
  <c r="I7" i="2"/>
  <c r="C13" i="3" l="1"/>
  <c r="C12" i="3"/>
  <c r="C11" i="3"/>
  <c r="C9" i="3"/>
  <c r="C8" i="3"/>
  <c r="C6" i="3"/>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蕭小姐</author>
  </authors>
  <commentList>
    <comment ref="C3" authorId="0" shapeId="0" xr:uid="{00000000-0006-0000-0000-000001000000}">
      <text>
        <r>
          <rPr>
            <b/>
            <sz val="12"/>
            <color indexed="81"/>
            <rFont val="標楷體"/>
            <family val="4"/>
            <charset val="136"/>
          </rPr>
          <t>總表填表說明</t>
        </r>
        <r>
          <rPr>
            <sz val="12"/>
            <color indexed="81"/>
            <rFont val="標楷體"/>
            <family val="4"/>
            <charset val="136"/>
          </rPr>
          <t>：
1.請填入機構全名
2.除名稱外，其餘欄位均會自動統計，</t>
        </r>
        <r>
          <rPr>
            <u/>
            <sz val="12"/>
            <color indexed="81"/>
            <rFont val="標楷體"/>
            <family val="4"/>
            <charset val="136"/>
          </rPr>
          <t>請協助確認統計數字是否正確</t>
        </r>
        <r>
          <rPr>
            <sz val="12"/>
            <color indexed="81"/>
            <rFont val="標楷體"/>
            <family val="4"/>
            <charset val="136"/>
          </rPr>
          <t xml:space="preserve">
</t>
        </r>
        <r>
          <rPr>
            <b/>
            <sz val="12"/>
            <color indexed="81"/>
            <rFont val="標楷體"/>
            <family val="4"/>
            <charset val="136"/>
          </rPr>
          <t>辦理情形填表說明</t>
        </r>
        <r>
          <rPr>
            <sz val="12"/>
            <color indexed="81"/>
            <rFont val="標楷體"/>
            <family val="4"/>
            <charset val="136"/>
          </rPr>
          <t>：
1.課程欄位請依下拉式選單瑱寫，勿動到格式
2.請勿隨意合併儲存格
3.講師姓名欄位請勿填寫除姓名以外之個資
4.課程領域的歸類，可參考分頁【課程領域範圍】或「永續金融評鑑指標下之永續金融相關證照認可作業要點」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蕭小姐</author>
  </authors>
  <commentList>
    <comment ref="J1" authorId="0" shapeId="0" xr:uid="{00000000-0006-0000-0100-000001000000}">
      <text>
        <r>
          <rPr>
            <sz val="9"/>
            <color indexed="81"/>
            <rFont val="細明體"/>
            <family val="3"/>
            <charset val="136"/>
          </rPr>
          <t xml:space="preserve">勿填寫姓名以外資訊
</t>
        </r>
        <r>
          <rPr>
            <sz val="9"/>
            <color indexed="81"/>
            <rFont val="Tahoma"/>
            <family val="2"/>
          </rPr>
          <t xml:space="preserve">
</t>
        </r>
      </text>
    </comment>
  </commentList>
</comments>
</file>

<file path=xl/sharedStrings.xml><?xml version="1.0" encoding="utf-8"?>
<sst xmlns="http://schemas.openxmlformats.org/spreadsheetml/2006/main" count="166" uniqueCount="156">
  <si>
    <t>項次</t>
    <phoneticPr fontId="2" type="noConversion"/>
  </si>
  <si>
    <t>性質</t>
    <phoneticPr fontId="2" type="noConversion"/>
  </si>
  <si>
    <t>公開</t>
    <phoneticPr fontId="2" type="noConversion"/>
  </si>
  <si>
    <t>線上</t>
    <phoneticPr fontId="2" type="noConversion"/>
  </si>
  <si>
    <t>到府</t>
    <phoneticPr fontId="2" type="noConversion"/>
  </si>
  <si>
    <t>實體</t>
    <phoneticPr fontId="2" type="noConversion"/>
  </si>
  <si>
    <t>內容大綱</t>
    <phoneticPr fontId="2" type="noConversion"/>
  </si>
  <si>
    <t>總參加人數</t>
    <phoneticPr fontId="3" type="noConversion"/>
  </si>
  <si>
    <t>課程領域</t>
  </si>
  <si>
    <r>
      <t>講師姓名
(</t>
    </r>
    <r>
      <rPr>
        <b/>
        <sz val="12"/>
        <color theme="1"/>
        <rFont val="標楷體"/>
        <family val="4"/>
        <charset val="136"/>
      </rPr>
      <t>填寫姓名即可</t>
    </r>
    <r>
      <rPr>
        <sz val="12"/>
        <color theme="1"/>
        <rFont val="標楷體"/>
        <family val="4"/>
        <charset val="136"/>
      </rPr>
      <t>)</t>
    </r>
    <phoneticPr fontId="3" type="noConversion"/>
  </si>
  <si>
    <t>資格條件</t>
    <phoneticPr fontId="2" type="noConversion"/>
  </si>
  <si>
    <t>時數</t>
    <phoneticPr fontId="3" type="noConversion"/>
  </si>
  <si>
    <t>合計</t>
    <phoneticPr fontId="2" type="noConversion"/>
  </si>
  <si>
    <t>進修機構名稱</t>
    <phoneticPr fontId="2" type="noConversion"/>
  </si>
  <si>
    <t>課程年度</t>
    <phoneticPr fontId="2" type="noConversion"/>
  </si>
  <si>
    <t>課程總時數</t>
    <phoneticPr fontId="2" type="noConversion"/>
  </si>
  <si>
    <t>總參加人數</t>
    <phoneticPr fontId="2" type="noConversion"/>
  </si>
  <si>
    <t>開課領域</t>
    <phoneticPr fontId="2" type="noConversion"/>
  </si>
  <si>
    <t>開課性質</t>
    <phoneticPr fontId="2" type="noConversion"/>
  </si>
  <si>
    <t xml:space="preserve">        到府</t>
    <phoneticPr fontId="2" type="noConversion"/>
  </si>
  <si>
    <t xml:space="preserve">        公開</t>
    <phoneticPr fontId="2" type="noConversion"/>
  </si>
  <si>
    <t xml:space="preserve">        實體</t>
    <phoneticPr fontId="2" type="noConversion"/>
  </si>
  <si>
    <t xml:space="preserve">        線上</t>
    <phoneticPr fontId="2" type="noConversion"/>
  </si>
  <si>
    <r>
      <t xml:space="preserve">課程領域
</t>
    </r>
    <r>
      <rPr>
        <b/>
        <sz val="12"/>
        <color theme="1"/>
        <rFont val="標楷體"/>
        <family val="4"/>
        <charset val="136"/>
      </rPr>
      <t>(下拉式選單；擇1填入)</t>
    </r>
    <phoneticPr fontId="3" type="noConversion"/>
  </si>
  <si>
    <r>
      <t xml:space="preserve">性質
</t>
    </r>
    <r>
      <rPr>
        <b/>
        <sz val="12"/>
        <color theme="1"/>
        <rFont val="標楷體"/>
        <family val="4"/>
        <charset val="136"/>
      </rPr>
      <t>(下拉式選單)</t>
    </r>
    <phoneticPr fontId="2" type="noConversion"/>
  </si>
  <si>
    <r>
      <t xml:space="preserve">資格條件
</t>
    </r>
    <r>
      <rPr>
        <b/>
        <sz val="12"/>
        <color theme="1"/>
        <rFont val="標楷體"/>
        <family val="4"/>
        <charset val="136"/>
      </rPr>
      <t>(下拉式選單；擇1填入)</t>
    </r>
    <phoneticPr fontId="3" type="noConversion"/>
  </si>
  <si>
    <r>
      <t xml:space="preserve">課程日期
</t>
    </r>
    <r>
      <rPr>
        <b/>
        <sz val="12"/>
        <color theme="1"/>
        <rFont val="標楷體"/>
        <family val="4"/>
        <charset val="136"/>
      </rPr>
      <t>(OO月OO日)</t>
    </r>
    <phoneticPr fontId="3" type="noConversion"/>
  </si>
  <si>
    <t>混和</t>
    <phoneticPr fontId="2" type="noConversion"/>
  </si>
  <si>
    <t xml:space="preserve">        混和</t>
    <phoneticPr fontId="2" type="noConversion"/>
  </si>
  <si>
    <t>辦理進修課程進修成果一覽表</t>
    <phoneticPr fontId="2" type="noConversion"/>
  </si>
  <si>
    <t>公開</t>
  </si>
  <si>
    <t>領域</t>
    <phoneticPr fontId="2" type="noConversion"/>
  </si>
  <si>
    <t>(一)聯合國永續發展目標之緣起</t>
  </si>
  <si>
    <t>(二)聯合國永續發展目標之內涵與目標</t>
  </si>
  <si>
    <t>(三)永續發展目標與企業社會責任實踐</t>
  </si>
  <si>
    <t>(一)臺灣 2050淨零排放路徑</t>
    <phoneticPr fontId="2" type="noConversion"/>
  </si>
  <si>
    <t>(二)氣候變遷因應法</t>
  </si>
  <si>
    <t>(三)綠色金融行動方案</t>
  </si>
  <si>
    <t>(四)上市櫃公司永續發展行動方案</t>
  </si>
  <si>
    <t>(五)上市櫃公司永續發展路徑圖</t>
  </si>
  <si>
    <t>(六)上市上櫃公司永續發展實務守則</t>
  </si>
  <si>
    <t>(一)永續發展與氣候變遷</t>
    <phoneticPr fontId="2" type="noConversion"/>
  </si>
  <si>
    <t>(二)永續金融的發展趨勢</t>
    <phoneticPr fontId="2" type="noConversion"/>
  </si>
  <si>
    <t>(三)以ESG架構定義永續金融</t>
    <phoneticPr fontId="2" type="noConversion"/>
  </si>
  <si>
    <t>(一)目前法規簡介</t>
  </si>
  <si>
    <t>(二)企業永續報告書確信標準</t>
  </si>
  <si>
    <t>(三)企業温室氣體確信標準</t>
  </si>
  <si>
    <t>(一)環境風險概論</t>
  </si>
  <si>
    <t>(二)社會風險概論</t>
  </si>
  <si>
    <t>(三)治理風險概論</t>
  </si>
  <si>
    <t>(一)氣候變遷風險之議題與政策</t>
  </si>
  <si>
    <t>二、永續投資</t>
    <phoneticPr fontId="2" type="noConversion"/>
  </si>
  <si>
    <t>(一)永續投資之概念</t>
  </si>
  <si>
    <t>(二)國際倡議</t>
  </si>
  <si>
    <t>(三)國內永續/綠色債券之發展</t>
  </si>
  <si>
    <t>(四)永續融資商品介紹</t>
  </si>
  <si>
    <t>(一)永續授信的概念</t>
  </si>
  <si>
    <t>五、永續保險</t>
    <phoneticPr fontId="2" type="noConversion"/>
  </si>
  <si>
    <t>(一)國際倡議</t>
  </si>
  <si>
    <t>基本概念-永續介紹</t>
    <phoneticPr fontId="2" type="noConversion"/>
  </si>
  <si>
    <t>基本概念-永續發展目標</t>
    <phoneticPr fontId="2" type="noConversion"/>
  </si>
  <si>
    <t>基本概念-國內永續發展政策</t>
    <phoneticPr fontId="2" type="noConversion"/>
  </si>
  <si>
    <t>基本概念-國際永續發展政策</t>
    <phoneticPr fontId="2" type="noConversion"/>
  </si>
  <si>
    <t>資訊揭露-國際永續資訊公開規範</t>
    <phoneticPr fontId="2" type="noConversion"/>
  </si>
  <si>
    <t>資訊揭露-國內永續資訊公開規範</t>
    <phoneticPr fontId="2" type="noConversion"/>
  </si>
  <si>
    <t>資訊揭露-第三方驗證</t>
    <phoneticPr fontId="2" type="noConversion"/>
  </si>
  <si>
    <t>風險管理與治理-整體 ESG 風險概述</t>
    <phoneticPr fontId="2" type="noConversion"/>
  </si>
  <si>
    <t>風險管理與治理-環境風險</t>
    <phoneticPr fontId="2" type="noConversion"/>
  </si>
  <si>
    <t>風險管理與治理-社會風險</t>
    <phoneticPr fontId="2" type="noConversion"/>
  </si>
  <si>
    <t>風險管理與治理-治理風險</t>
    <phoneticPr fontId="2" type="noConversion"/>
  </si>
  <si>
    <t>四、永續授信</t>
    <phoneticPr fontId="2" type="noConversion"/>
  </si>
  <si>
    <t>永續金融-評比與指數</t>
    <phoneticPr fontId="2" type="noConversion"/>
  </si>
  <si>
    <t>永續金融-投資</t>
    <phoneticPr fontId="2" type="noConversion"/>
  </si>
  <si>
    <t>永續金融-融資</t>
    <phoneticPr fontId="2" type="noConversion"/>
  </si>
  <si>
    <t>永續金融-授信</t>
    <phoneticPr fontId="2" type="noConversion"/>
  </si>
  <si>
    <t>1.具國內外專科以上學校涵蓋公司治理主題相關之財務、風險管理、 業務、商務、法務、會計、企業社會責任（永續發展），或內部控制制度、財務報告責任等相關科目一年以上教學經驗者。</t>
    <phoneticPr fontId="2" type="noConversion"/>
  </si>
  <si>
    <t>2.擔任上市櫃公司或具一定資本額以上之金融保險機構公司治理主管或具永續相關職務三年以上工作經驗者。</t>
    <phoneticPr fontId="2" type="noConversion"/>
  </si>
  <si>
    <t>3.於國內外研究所研習涵蓋公司治理主題相關之財務、風險管理、業務、商務、法務、會計、企業社會責任(永續發展)，或內部控制制度、財務報告責任等相關科系獲有碩士以上學位及具相關工作、教學或研究經驗一年以上者。</t>
    <phoneticPr fontId="2" type="noConversion"/>
  </si>
  <si>
    <t>4.於證券、期貨、銀行、保險等金融主管機關擔任主管職或具三年以上永續相關工作經驗者。</t>
    <phoneticPr fontId="2" type="noConversion"/>
  </si>
  <si>
    <t>6.具永續相關國際證照者（SCR、ESG Investing、CESGA）。</t>
    <phoneticPr fontId="2" type="noConversion"/>
  </si>
  <si>
    <t>7.從事永續顧問輔導工作或相關教學工作三年以上者。</t>
    <phoneticPr fontId="2" type="noConversion"/>
  </si>
  <si>
    <t>5.具國內、外會計師、法官、檢察官及律師考試及格證書或國際內部稽核師證書者。</t>
    <phoneticPr fontId="2" type="noConversion"/>
  </si>
  <si>
    <t>基本概念-永續發展目標</t>
  </si>
  <si>
    <t xml:space="preserve">        基本概念-永續介紹</t>
    <phoneticPr fontId="2" type="noConversion"/>
  </si>
  <si>
    <t xml:space="preserve">        基本概念-永續發展目標</t>
    <phoneticPr fontId="2" type="noConversion"/>
  </si>
  <si>
    <t xml:space="preserve">        基本概念-國內永續發展政策</t>
    <phoneticPr fontId="2" type="noConversion"/>
  </si>
  <si>
    <t xml:space="preserve">        基本概念-國際永續發展政策</t>
    <phoneticPr fontId="2" type="noConversion"/>
  </si>
  <si>
    <t xml:space="preserve">        資訊揭露-國際永續資訊公開規範</t>
    <phoneticPr fontId="2" type="noConversion"/>
  </si>
  <si>
    <t xml:space="preserve">        資訊揭露-國內永續資訊公開規範</t>
    <phoneticPr fontId="2" type="noConversion"/>
  </si>
  <si>
    <t xml:space="preserve">        資訊揭露-第三方驗證</t>
    <phoneticPr fontId="2" type="noConversion"/>
  </si>
  <si>
    <t xml:space="preserve">        風險管理與治理-整體 ESG 風險概述</t>
    <phoneticPr fontId="2" type="noConversion"/>
  </si>
  <si>
    <t xml:space="preserve">        風險管理與治理-環境風險</t>
    <phoneticPr fontId="2" type="noConversion"/>
  </si>
  <si>
    <t xml:space="preserve">        風險管理與治理-社會風險</t>
    <phoneticPr fontId="2" type="noConversion"/>
  </si>
  <si>
    <t xml:space="preserve">        風險管理與治理-治理風險</t>
    <phoneticPr fontId="2" type="noConversion"/>
  </si>
  <si>
    <t xml:space="preserve">        永續金融-評比與指數</t>
    <phoneticPr fontId="2" type="noConversion"/>
  </si>
  <si>
    <t xml:space="preserve">        永續金融-投資</t>
    <phoneticPr fontId="2" type="noConversion"/>
  </si>
  <si>
    <t xml:space="preserve">        永續金融-融資</t>
    <phoneticPr fontId="2" type="noConversion"/>
  </si>
  <si>
    <t xml:space="preserve">        永續金融-授信</t>
    <phoneticPr fontId="2" type="noConversion"/>
  </si>
  <si>
    <t>永續金融-保險</t>
    <phoneticPr fontId="2" type="noConversion"/>
  </si>
  <si>
    <t xml:space="preserve">        永續金融-保險</t>
    <phoneticPr fontId="2" type="noConversion"/>
  </si>
  <si>
    <t>類別壹：永續基本概念</t>
    <phoneticPr fontId="2" type="noConversion"/>
  </si>
  <si>
    <t>課程舉例</t>
    <phoneticPr fontId="2" type="noConversion"/>
  </si>
  <si>
    <t>永續介紹</t>
    <phoneticPr fontId="2" type="noConversion"/>
  </si>
  <si>
    <t>永續發展目標</t>
    <phoneticPr fontId="2" type="noConversion"/>
  </si>
  <si>
    <t>國內永續發展政策</t>
    <phoneticPr fontId="2" type="noConversion"/>
  </si>
  <si>
    <t>國際永續發展政策</t>
    <phoneticPr fontId="2" type="noConversion"/>
  </si>
  <si>
    <t>(一)國際組織氣候政策
1.政府間氣候變遷專門委員會(IPCC) 2.聯合國氣候變遷綱要公約(UNFCCCC)3.聯合國氣候變遷締約大會</t>
    <phoneticPr fontId="2" type="noConversion"/>
  </si>
  <si>
    <t>(二)歐盟永續金融規範
1.永續分類標準(EUTaxonomy 2.永續金融揭露規範(SFDR) 
3.企業永續報告指令(CSRD)4.碳邊境調整機制(CBAM)</t>
    <phoneticPr fontId="2" type="noConversion"/>
  </si>
  <si>
    <t>類別貳、永續資訊揭露</t>
    <phoneticPr fontId="2" type="noConversion"/>
  </si>
  <si>
    <t>國際永續資訊公開規範</t>
    <phoneticPr fontId="2" type="noConversion"/>
  </si>
  <si>
    <t>(一)全球永續性報告協會準則(GRI準則)
1.GRI 準則簡介 2.重大主題鑑別與正負面衝擊評估 3.鑑別實際及潛在衝擊</t>
    <phoneticPr fontId="2" type="noConversion"/>
  </si>
  <si>
    <t>(二)永續會計準則委員會(Sustainability Accounting Standards Board)準則
1.緣起與組成成員 2.SASB 的資訊特性與議題</t>
    <phoneticPr fontId="2" type="noConversion"/>
  </si>
  <si>
    <t>(三)温室氣體盤查議定書(範疇一、二及三)
1.温室氣體盤查涵蓋範疇 2.温室氣體盤查作業基本程序 3.常見温室氣體盤查規範</t>
    <phoneticPr fontId="2" type="noConversion"/>
  </si>
  <si>
    <t>(四)氣候相關財務揭露建議(TCFD)
1.氣候變遷的財務影響 2.氣候相關財務揭露工作小組 3.氣候相關財務資訊揭露的核心元素 4.安永發布全球氣候風險揭露晴雨表報告 5.財務影響 6.TCFD 揭露指引</t>
    <phoneticPr fontId="2" type="noConversion"/>
  </si>
  <si>
    <t>(五)國際財務報導準則永續揭露準則(IFRS 永續揭露準則)
1.IFRS S1 永續相關財務資訊之一般性揭露要求(General Requirements for Disclosure of Sustainability-related Financial Information)
2.IFRS S2 氣候相關揭露要求(Climate-related Disclosures)</t>
    <phoneticPr fontId="2" type="noConversion"/>
  </si>
  <si>
    <t>國內永續資訊公開規範</t>
    <phoneticPr fontId="2" type="noConversion"/>
  </si>
  <si>
    <t>(一)永續相關財報編製準則
1.適用對象及時程 2.揭露位置及時點 3.揭露内容</t>
    <phoneticPr fontId="2" type="noConversion"/>
  </si>
  <si>
    <t>(二)永續發展相關資訊揭露指引
1.上市(櫃)公司永續資訊揭露規範 2.金融業永續資訊揭露規範</t>
    <phoneticPr fontId="2" type="noConversion"/>
  </si>
  <si>
    <t>第三方驗證</t>
    <phoneticPr fontId="2" type="noConversion"/>
  </si>
  <si>
    <t>(四)永續報告書作業辦法確信規定
1.應取得會計師確信之資訊 2.上市櫃公司永續報告書確信機構管理要點</t>
    <phoneticPr fontId="2" type="noConversion"/>
  </si>
  <si>
    <t>類別參、永續風險管理與治理</t>
    <phoneticPr fontId="2" type="noConversion"/>
  </si>
  <si>
    <t>整體 ESG 風險概述</t>
    <phoneticPr fontId="2" type="noConversion"/>
  </si>
  <si>
    <t>環境風險</t>
    <phoneticPr fontId="2" type="noConversion"/>
  </si>
  <si>
    <t>(二)如何評估氣候變遷風險
1.氣候變遷風險情境分析 2.氣候風險公開參數或資訊蒐研 3.氣候風險曝險衡量</t>
    <phoneticPr fontId="2" type="noConversion"/>
  </si>
  <si>
    <t>(三)氣候變遷財務風險之治理
1.氣候變遷風險治理架構 2.氣候變遷風險減緩與調適</t>
    <phoneticPr fontId="2" type="noConversion"/>
  </si>
  <si>
    <t>(四)其他環境風險
1.風險評估資源 2.個案研究:實體氣候風險和不動產</t>
    <phoneticPr fontId="2" type="noConversion"/>
  </si>
  <si>
    <t>社會風險</t>
    <phoneticPr fontId="2" type="noConversion"/>
  </si>
  <si>
    <t>-</t>
    <phoneticPr fontId="2" type="noConversion"/>
  </si>
  <si>
    <t>治理風險</t>
    <phoneticPr fontId="2" type="noConversion"/>
  </si>
  <si>
    <t>類別肆、永續金融</t>
    <phoneticPr fontId="2" type="noConversion"/>
  </si>
  <si>
    <t>一、永續評比與指數</t>
    <phoneticPr fontId="2" type="noConversion"/>
  </si>
  <si>
    <t xml:space="preserve">（一） ESG 評比
1.富時羅素(FTSE Russell)評比 2.Refinitiv ESG 評比 3.MSCI ESG Rating 評比 4.S&amp;P Global ESG 評比/S&amp;P DJI ESG 評比 5.Sustainalytics ESG 評比 6.國內公司治理評鑑 7.國內永續金融評鑑 </t>
    <phoneticPr fontId="2" type="noConversion"/>
  </si>
  <si>
    <t>(二)永續指數及商品介紹
1.環境類別指數 2.社會類別指數 3.公司治理類別指數 4.永續篩選、影響及重大性指數</t>
    <phoneticPr fontId="2" type="noConversion"/>
  </si>
  <si>
    <t>(三)永續投資策略與管理
1.負向表列/排除篩選法(Negative/Exclusionary screening) 2.產業别最佳/正向篩選法(Best-In-Class/Positive Screening) 3.以標准為依據選股(Norms-Based Screening) 4.整合ESG因子(ESG Integration) 5.永續相關主题授資(Sustainability themed thematic investing) 6.影響力與社區投資(Impact investing and community investing) 7.企業參與及股東行動(Corporate Engagement and Shareholder Action)</t>
    <phoneticPr fontId="2" type="noConversion"/>
  </si>
  <si>
    <t>三、永續融資</t>
    <phoneticPr fontId="2" type="noConversion"/>
  </si>
  <si>
    <t>（一）永續融資的概念</t>
    <phoneticPr fontId="2" type="noConversion"/>
  </si>
  <si>
    <t>（二）永續債券國際準則
1.國際資本市場協會(Intemational Capital Market Association, ICMA) 2.「氣候債券標準」(Climate Bonds Standard,CBS) 3.「歐盟綠色債券標準」(EUGreen Bond Standard, EUGBS)</t>
    <phoneticPr fontId="2" type="noConversion"/>
  </si>
  <si>
    <t>(二)國際倡議
1.赤道原則(Equator Principles,簡稱 EPs) 2.責任銀行原則(Principles for Responsible Banking,簡稱 PRB) 3.永續貸款相關原則</t>
    <phoneticPr fontId="2" type="noConversion"/>
  </si>
  <si>
    <t>(三)永續授信商品介紹
1.綠色貸款 2.永續連結貸款 3.綠色信用卡</t>
    <phoneticPr fontId="2" type="noConversion"/>
  </si>
  <si>
    <t>(二)永續保險商品介紹
1.再生能源產業保險 2.節能保險 3.能源效率保險 4.綠建築保險 5.綠色汽車保險 6.氣候保險 7.參數型天氣保險 8.環境汙染責任保險 9.董監事及重要職員責任保險一汙染 10.共享經濟類型保險</t>
    <phoneticPr fontId="2" type="noConversion"/>
  </si>
  <si>
    <t>課程名稱</t>
    <phoneticPr fontId="3" type="noConversion"/>
  </si>
  <si>
    <t>(雲端連結)學員評估機制及證照
實體:簽到簽退紀錄+上課照片
視訊:簽到簽退紀錄+上課照片+測驗紀錄</t>
    <phoneticPr fontId="3" type="noConversion"/>
  </si>
  <si>
    <t>基本概念-永續介紹</t>
  </si>
  <si>
    <t>2024/07/10~2024/07/11</t>
    <phoneticPr fontId="2" type="noConversion"/>
  </si>
  <si>
    <t>實體</t>
  </si>
  <si>
    <t>3.於國內外研究所研習涵蓋公司治理主題相關之財務、風險管理、業務、商務、法務、會計、企業社會責任(永續發展)，或內部控制制度、財務報告責任等相關科系獲有碩士以上學位及具相關工作、教學或研究經驗一年以上者。</t>
  </si>
  <si>
    <t>永續金融-投資</t>
  </si>
  <si>
    <t>永續金融-融資</t>
  </si>
  <si>
    <t>永續金融-保險</t>
  </si>
  <si>
    <t>永續金融基本概念
2.重要永續議題
3.永續金融與市場工具</t>
    <phoneticPr fontId="2" type="noConversion"/>
  </si>
  <si>
    <t>永續投資發展趨勢與策略</t>
    <phoneticPr fontId="2" type="noConversion"/>
  </si>
  <si>
    <t>永續銀行與融資</t>
    <phoneticPr fontId="2" type="noConversion"/>
  </si>
  <si>
    <t>永續保險理論與實務</t>
    <phoneticPr fontId="2" type="noConversion"/>
  </si>
  <si>
    <t>永續金融國際倡議</t>
    <phoneticPr fontId="2" type="noConversion"/>
  </si>
  <si>
    <t>有關「永續金融評鑑指標下之永續金融相關證照認可作業要點」申請流程及文件如有疑問，請洽證交所黃小姐(yusan@twse.com.tw)。</t>
    <phoneticPr fontId="2" type="noConversion"/>
  </si>
  <si>
    <t>114年3日21版本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</si>
</sst>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x14ac:knownFonts="1">
    <font>
      <sz val="12"/>
      <color theme="1"/>
      <name val="新細明體"/>
      <family val="2"/>
      <charset val="136"/>
      <scheme val="minor"/>
    </font>
    <font>
      <sz val="12"/>
      <color theme="1"/>
      <name val="標楷體"/>
      <family val="4"/>
      <charset val="136"/>
    </font>
    <font>
      <sz val="9"/>
      <name val="新細明體"/>
      <family val="2"/>
      <charset val="136"/>
      <scheme val="minor"/>
    </font>
    <font>
      <sz val="9"/>
      <name val="細明體"/>
      <family val="3"/>
      <charset val="136"/>
    </font>
    <font>
      <sz val="11"/>
      <color theme="1"/>
      <name val="新細明體"/>
      <family val="2"/>
      <scheme val="minor"/>
    </font>
    <font>
      <sz val="12"/>
      <color theme="1"/>
      <name val="新細明體"/>
      <family val="1"/>
      <charset val="136"/>
    </font>
    <font>
      <b/>
      <sz val="12"/>
      <color theme="1"/>
      <name val="標楷體"/>
      <family val="4"/>
      <charset val="136"/>
    </font>
    <font>
      <sz val="9"/>
      <color indexed="81"/>
      <name val="Tahoma"/>
      <family val="2"/>
    </font>
    <font>
      <sz val="9"/>
      <color indexed="81"/>
      <name val="細明體"/>
      <family val="3"/>
      <charset val="136"/>
    </font>
    <font>
      <b/>
      <sz val="18"/>
      <color theme="1"/>
      <name val="標楷體"/>
      <family val="4"/>
      <charset val="136"/>
    </font>
    <font>
      <sz val="12"/>
      <color indexed="81"/>
      <name val="標楷體"/>
      <family val="4"/>
      <charset val="136"/>
    </font>
    <font>
      <b/>
      <sz val="12"/>
      <color indexed="81"/>
      <name val="標楷體"/>
      <family val="4"/>
      <charset val="136"/>
    </font>
    <font>
      <u/>
      <sz val="12"/>
      <color indexed="81"/>
      <name val="標楷體"/>
      <family val="4"/>
      <charset val="136"/>
    </font>
    <font>
      <u/>
      <sz val="12"/>
      <color theme="10"/>
      <name val="新細明體"/>
      <family val="2"/>
      <charset val="136"/>
      <scheme val="minor"/>
    </font>
    <font>
      <sz val="16"/>
      <color theme="1"/>
      <name val="標楷體"/>
      <family val="4"/>
      <charset val="136"/>
    </font>
    <font>
      <sz val="12"/>
      <name val="標楷體"/>
      <family val="4"/>
      <charset val="136"/>
    </font>
    <font>
      <sz val="12"/>
      <color rgb="FF000000"/>
      <name val="標楷體"/>
      <family val="4"/>
      <charset val="136"/>
    </font>
    <font>
      <b/>
      <sz val="16"/>
      <color theme="1"/>
      <name val="標楷體"/>
      <family val="4"/>
      <charset val="136"/>
    </font>
  </fonts>
  <fills count="5">
    <fill>
      <patternFill patternType="none"/>
    </fill>
    <fill>
      <patternFill patternType="gray125"/>
    </fill>
    <fill>
      <patternFill patternType="solid">
        <fgColor rgb="FF93C47D"/>
        <bgColor rgb="FF93C47D"/>
      </patternFill>
    </fill>
    <fill>
      <patternFill patternType="solid">
        <fgColor rgb="FFFFFF00"/>
        <bgColor indexed="64"/>
      </patternFill>
    </fill>
    <fill>
      <patternFill patternType="solid">
        <fgColor theme="5" tint="0.59999389629810485"/>
        <bgColor rgb="FF93C47D"/>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xf numFmtId="0" fontId="13" fillId="0" borderId="0" applyNumberFormat="0" applyFill="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lignment vertical="center"/>
    </xf>
    <xf numFmtId="0" fontId="5" fillId="0" borderId="0" xfId="0" applyFont="1">
      <alignment vertical="center"/>
    </xf>
    <xf numFmtId="0" fontId="1" fillId="3" borderId="1" xfId="0" applyFont="1" applyFill="1" applyBorder="1">
      <alignment vertical="center"/>
    </xf>
    <xf numFmtId="0" fontId="1" fillId="4" borderId="1" xfId="0" applyFont="1" applyFill="1" applyBorder="1" applyAlignment="1">
      <alignment vertical="center" wrapText="1" shrinkToFit="1"/>
    </xf>
    <xf numFmtId="0" fontId="14" fillId="0" borderId="0" xfId="0" applyFont="1" applyAlignment="1">
      <alignment horizontal="center" vertical="center"/>
    </xf>
    <xf numFmtId="0" fontId="14" fillId="0" borderId="0" xfId="0" applyFont="1">
      <alignmen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 fillId="0" borderId="1" xfId="0" applyFont="1" applyBorder="1" applyAlignment="1">
      <alignment vertical="center" wrapText="1"/>
    </xf>
    <xf numFmtId="0" fontId="14"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15" fillId="0" borderId="1" xfId="0" applyFont="1" applyBorder="1">
      <alignment vertical="center"/>
    </xf>
    <xf numFmtId="0" fontId="1" fillId="0" borderId="2" xfId="0" applyFont="1" applyBorder="1" applyAlignment="1">
      <alignment vertical="center" wrapText="1"/>
    </xf>
    <xf numFmtId="0" fontId="1" fillId="0" borderId="6" xfId="0" applyFont="1" applyBorder="1">
      <alignment vertical="center"/>
    </xf>
    <xf numFmtId="0" fontId="15" fillId="0" borderId="1" xfId="0" applyFont="1" applyBorder="1" applyAlignment="1">
      <alignment vertical="center" wrapText="1"/>
    </xf>
    <xf numFmtId="0" fontId="13" fillId="0" borderId="6" xfId="2" applyFill="1" applyBorder="1" applyAlignment="1">
      <alignment vertical="center" wrapText="1" shrinkToFit="1"/>
    </xf>
    <xf numFmtId="0" fontId="13" fillId="0" borderId="7" xfId="2" applyFill="1" applyBorder="1" applyAlignment="1">
      <alignment vertical="center" wrapText="1" shrinkToFit="1"/>
    </xf>
    <xf numFmtId="0" fontId="0" fillId="0" borderId="0" xfId="0" applyAlignment="1">
      <alignment horizontal="right" vertical="center"/>
    </xf>
    <xf numFmtId="0" fontId="9" fillId="0" borderId="1" xfId="0" applyFont="1" applyBorder="1" applyAlignment="1">
      <alignment horizontal="center" vertical="center"/>
    </xf>
    <xf numFmtId="0" fontId="17" fillId="3" borderId="0" xfId="0" applyFont="1" applyFill="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176" fontId="15" fillId="0" borderId="6"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表格2" displayName="表格2" ref="A1:A3" totalsRowShown="0">
  <autoFilter ref="A1:A3" xr:uid="{00000000-0009-0000-0100-000002000000}"/>
  <tableColumns count="1">
    <tableColumn id="1" xr3:uid="{00000000-0010-0000-0000-000001000000}" name="性質"/>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表格3" displayName="表格3" ref="B1:B4" totalsRowShown="0">
  <autoFilter ref="B1:B4" xr:uid="{00000000-0009-0000-0100-000003000000}"/>
  <tableColumns count="1">
    <tableColumn id="1" xr3:uid="{00000000-0010-0000-0100-000001000000}" name="性質"/>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表格4" displayName="表格4" ref="C1:C17" totalsRowShown="0">
  <autoFilter ref="C1:C17" xr:uid="{00000000-0009-0000-0100-000004000000}"/>
  <tableColumns count="1">
    <tableColumn id="1" xr3:uid="{00000000-0010-0000-0200-000001000000}" name="課程領域"/>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表格5" displayName="表格5" ref="D1:D8" totalsRowShown="0">
  <autoFilter ref="D1:D8" xr:uid="{00000000-0009-0000-0100-000005000000}"/>
  <tableColumns count="1">
    <tableColumn id="1" xr3:uid="{00000000-0010-0000-0300-000001000000}" name="資格條件"/>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32"/>
  <sheetViews>
    <sheetView tabSelected="1" workbookViewId="0">
      <selection activeCell="B2" sqref="B2:C2"/>
    </sheetView>
  </sheetViews>
  <sheetFormatPr defaultRowHeight="16.5" x14ac:dyDescent="0.25"/>
  <cols>
    <col min="2" max="2" width="54.625" customWidth="1"/>
    <col min="3" max="3" width="40.875" customWidth="1"/>
  </cols>
  <sheetData>
    <row r="1" spans="2:3" x14ac:dyDescent="0.25">
      <c r="C1" s="24" t="s">
        <v>155</v>
      </c>
    </row>
    <row r="2" spans="2:3" ht="25.5" x14ac:dyDescent="0.25">
      <c r="B2" s="25" t="s">
        <v>29</v>
      </c>
      <c r="C2" s="25"/>
    </row>
    <row r="3" spans="2:3" x14ac:dyDescent="0.25">
      <c r="B3" s="5" t="s">
        <v>13</v>
      </c>
      <c r="C3" s="8"/>
    </row>
    <row r="4" spans="2:3" x14ac:dyDescent="0.25">
      <c r="B4" s="5" t="s">
        <v>14</v>
      </c>
      <c r="C4" s="6">
        <v>114</v>
      </c>
    </row>
    <row r="5" spans="2:3" x14ac:dyDescent="0.25">
      <c r="B5" s="5" t="s">
        <v>15</v>
      </c>
      <c r="C5" s="6">
        <f>辦理情形!H7</f>
        <v>12</v>
      </c>
    </row>
    <row r="6" spans="2:3" x14ac:dyDescent="0.25">
      <c r="B6" s="5" t="s">
        <v>16</v>
      </c>
      <c r="C6" s="6">
        <f>辦理情形!I7</f>
        <v>48</v>
      </c>
    </row>
    <row r="7" spans="2:3" x14ac:dyDescent="0.25">
      <c r="B7" s="6" t="s">
        <v>18</v>
      </c>
      <c r="C7" s="6"/>
    </row>
    <row r="8" spans="2:3" x14ac:dyDescent="0.25">
      <c r="B8" s="6" t="s">
        <v>19</v>
      </c>
      <c r="C8" s="6">
        <f>COUNTIF(辦理情形!B2:B6,"到府")</f>
        <v>0</v>
      </c>
    </row>
    <row r="9" spans="2:3" x14ac:dyDescent="0.25">
      <c r="B9" s="6" t="s">
        <v>20</v>
      </c>
      <c r="C9" s="6">
        <f>COUNTIF(辦理情形!B2:B6,"公開")</f>
        <v>1</v>
      </c>
    </row>
    <row r="10" spans="2:3" x14ac:dyDescent="0.25">
      <c r="B10" s="6" t="s">
        <v>18</v>
      </c>
      <c r="C10" s="6"/>
    </row>
    <row r="11" spans="2:3" x14ac:dyDescent="0.25">
      <c r="B11" s="6" t="s">
        <v>21</v>
      </c>
      <c r="C11" s="6">
        <f>COUNTIF(辦理情形!C2:C6,"實體")</f>
        <v>1</v>
      </c>
    </row>
    <row r="12" spans="2:3" x14ac:dyDescent="0.25">
      <c r="B12" s="6" t="s">
        <v>22</v>
      </c>
      <c r="C12" s="6">
        <f>COUNTIF(辦理情形!C2:C6,"線上")</f>
        <v>0</v>
      </c>
    </row>
    <row r="13" spans="2:3" x14ac:dyDescent="0.25">
      <c r="B13" s="6" t="s">
        <v>28</v>
      </c>
      <c r="C13" s="6">
        <f>COUNTIF(辦理情形!C2:C6,"混和")</f>
        <v>0</v>
      </c>
    </row>
    <row r="14" spans="2:3" x14ac:dyDescent="0.25">
      <c r="B14" s="6" t="s">
        <v>17</v>
      </c>
      <c r="C14" s="6"/>
    </row>
    <row r="15" spans="2:3" x14ac:dyDescent="0.25">
      <c r="B15" s="6" t="s">
        <v>83</v>
      </c>
      <c r="C15" s="6">
        <f>COUNTIF(辦理情形!D2:D6,"基本概念-永續介紹")</f>
        <v>1</v>
      </c>
    </row>
    <row r="16" spans="2:3" x14ac:dyDescent="0.25">
      <c r="B16" s="6" t="s">
        <v>84</v>
      </c>
      <c r="C16" s="6">
        <f>COUNTIF(辦理情形!D2:D6,"基本概念-永續發展目標")</f>
        <v>1</v>
      </c>
    </row>
    <row r="17" spans="1:3" x14ac:dyDescent="0.25">
      <c r="B17" s="6" t="s">
        <v>85</v>
      </c>
      <c r="C17" s="6">
        <f>COUNTIF(辦理情形!D2:D6,"基本概念-國內永續發展政策")</f>
        <v>0</v>
      </c>
    </row>
    <row r="18" spans="1:3" x14ac:dyDescent="0.25">
      <c r="B18" s="6" t="s">
        <v>86</v>
      </c>
      <c r="C18" s="6">
        <f>COUNTIF(辦理情形!D2:D6,"基本概念-國際永續發展政策")</f>
        <v>0</v>
      </c>
    </row>
    <row r="19" spans="1:3" x14ac:dyDescent="0.25">
      <c r="B19" s="6" t="s">
        <v>87</v>
      </c>
      <c r="C19" s="6">
        <f>COUNTIF(辦理情形!D2:D6,"資訊揭露-國際永續資訊公開規範")</f>
        <v>0</v>
      </c>
    </row>
    <row r="20" spans="1:3" x14ac:dyDescent="0.25">
      <c r="B20" s="18" t="s">
        <v>88</v>
      </c>
      <c r="C20" s="6">
        <f>COUNTIF(辦理情形!D2:D6,"資訊揭露-國內永續資訊公開規範")</f>
        <v>0</v>
      </c>
    </row>
    <row r="21" spans="1:3" x14ac:dyDescent="0.25">
      <c r="B21" s="6" t="s">
        <v>89</v>
      </c>
      <c r="C21" s="6">
        <f>COUNTIF(辦理情形!D2:D6,"資訊揭露-第三方驗證")</f>
        <v>0</v>
      </c>
    </row>
    <row r="22" spans="1:3" x14ac:dyDescent="0.25">
      <c r="B22" s="6" t="s">
        <v>90</v>
      </c>
      <c r="C22" s="6">
        <f>COUNTIF(辦理情形!D2:D6,"風險管理與治理-整體 ESG 風險概述")</f>
        <v>0</v>
      </c>
    </row>
    <row r="23" spans="1:3" x14ac:dyDescent="0.25">
      <c r="B23" s="6" t="s">
        <v>91</v>
      </c>
      <c r="C23" s="6">
        <f>COUNTIF(辦理情形!D2:D6,"風險管理與治理-環境風險")</f>
        <v>0</v>
      </c>
    </row>
    <row r="24" spans="1:3" x14ac:dyDescent="0.25">
      <c r="B24" s="6" t="s">
        <v>92</v>
      </c>
      <c r="C24" s="6">
        <f>COUNTIF(辦理情形!D2:D6,"風險管理與治理-社會風險")</f>
        <v>0</v>
      </c>
    </row>
    <row r="25" spans="1:3" x14ac:dyDescent="0.25">
      <c r="B25" s="6" t="s">
        <v>93</v>
      </c>
      <c r="C25" s="6">
        <f>COUNTIF(辦理情形!D2:D6,"風險管理與治理-治理風險")</f>
        <v>0</v>
      </c>
    </row>
    <row r="26" spans="1:3" x14ac:dyDescent="0.25">
      <c r="B26" s="6" t="s">
        <v>94</v>
      </c>
      <c r="C26" s="6">
        <f>COUNTIF(辦理情形!D2:D6,"永續金融-評比與指數")</f>
        <v>0</v>
      </c>
    </row>
    <row r="27" spans="1:3" x14ac:dyDescent="0.25">
      <c r="B27" s="6" t="s">
        <v>95</v>
      </c>
      <c r="C27" s="6">
        <f>COUNTIF(辦理情形!D2:D6,"永續金融-投資")</f>
        <v>1</v>
      </c>
    </row>
    <row r="28" spans="1:3" x14ac:dyDescent="0.25">
      <c r="B28" s="18" t="s">
        <v>96</v>
      </c>
      <c r="C28" s="6">
        <f>COUNTIF(辦理情形!D2:D6,"永續金融-融資")</f>
        <v>1</v>
      </c>
    </row>
    <row r="29" spans="1:3" x14ac:dyDescent="0.25">
      <c r="B29" s="6" t="s">
        <v>97</v>
      </c>
      <c r="C29" s="6">
        <f>COUNTIF(辦理情形!D2:D6,"永續金融-授信")</f>
        <v>0</v>
      </c>
    </row>
    <row r="30" spans="1:3" x14ac:dyDescent="0.25">
      <c r="B30" s="6" t="s">
        <v>99</v>
      </c>
      <c r="C30" s="6">
        <f>COUNTIF(辦理情形!D2:D6,"永續金融-保險")</f>
        <v>1</v>
      </c>
    </row>
    <row r="32" spans="1:3" s="26" customFormat="1" ht="21" x14ac:dyDescent="0.25">
      <c r="A32" s="26" t="s">
        <v>154</v>
      </c>
    </row>
  </sheetData>
  <mergeCells count="2">
    <mergeCell ref="B2:C2"/>
    <mergeCell ref="A32:XFD32"/>
  </mergeCells>
  <phoneticPr fontId="2" type="noConversion"/>
  <pageMargins left="0.7" right="0.7" top="0.75" bottom="0.75" header="0.3" footer="0.3"/>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7"/>
  <sheetViews>
    <sheetView zoomScale="85" zoomScaleNormal="85" workbookViewId="0">
      <pane xSplit="1" ySplit="1" topLeftCell="E2" activePane="bottomRight" state="frozen"/>
      <selection activeCell="C15" sqref="C15"/>
      <selection pane="topRight" activeCell="C15" sqref="C15"/>
      <selection pane="bottomLeft" activeCell="C15" sqref="C15"/>
      <selection pane="bottomRight" activeCell="J2" sqref="J2:J6"/>
    </sheetView>
  </sheetViews>
  <sheetFormatPr defaultColWidth="9" defaultRowHeight="16.5" x14ac:dyDescent="0.25"/>
  <cols>
    <col min="1" max="1" width="6.375" style="3" customWidth="1"/>
    <col min="2" max="2" width="14.875" style="3" customWidth="1"/>
    <col min="3" max="3" width="15" style="3" customWidth="1"/>
    <col min="4" max="4" width="34.125" style="16" customWidth="1"/>
    <col min="5" max="5" width="30" style="3" customWidth="1"/>
    <col min="6" max="6" width="29.125" style="3" customWidth="1"/>
    <col min="7" max="7" width="40.5" style="3" customWidth="1"/>
    <col min="8" max="9" width="10.625" style="1" customWidth="1"/>
    <col min="10" max="10" width="10.625" style="3" customWidth="1"/>
    <col min="11" max="11" width="121.875" style="1" customWidth="1"/>
    <col min="12" max="12" width="38.625" style="3" customWidth="1"/>
    <col min="13" max="16384" width="9" style="3"/>
  </cols>
  <sheetData>
    <row r="1" spans="1:12" ht="49.5" x14ac:dyDescent="0.25">
      <c r="A1" s="2" t="s">
        <v>0</v>
      </c>
      <c r="B1" s="2" t="s">
        <v>24</v>
      </c>
      <c r="C1" s="2" t="s">
        <v>24</v>
      </c>
      <c r="D1" s="2" t="s">
        <v>23</v>
      </c>
      <c r="E1" s="2" t="s">
        <v>26</v>
      </c>
      <c r="F1" s="2" t="s">
        <v>140</v>
      </c>
      <c r="G1" s="2" t="s">
        <v>6</v>
      </c>
      <c r="H1" s="2" t="s">
        <v>11</v>
      </c>
      <c r="I1" s="2" t="s">
        <v>7</v>
      </c>
      <c r="J1" s="2" t="s">
        <v>9</v>
      </c>
      <c r="K1" s="2" t="s">
        <v>25</v>
      </c>
      <c r="L1" s="9" t="s">
        <v>141</v>
      </c>
    </row>
    <row r="2" spans="1:12" ht="16.350000000000001" customHeight="1" x14ac:dyDescent="0.25">
      <c r="A2" s="36">
        <v>1</v>
      </c>
      <c r="B2" s="36" t="s">
        <v>30</v>
      </c>
      <c r="C2" s="36" t="s">
        <v>144</v>
      </c>
      <c r="D2" s="14" t="s">
        <v>142</v>
      </c>
      <c r="E2" s="39" t="s">
        <v>143</v>
      </c>
      <c r="F2" s="42"/>
      <c r="G2" s="21" t="s">
        <v>149</v>
      </c>
      <c r="H2" s="13">
        <v>3</v>
      </c>
      <c r="I2" s="27">
        <v>48</v>
      </c>
      <c r="J2" s="30"/>
      <c r="K2" s="33" t="s">
        <v>145</v>
      </c>
      <c r="L2" s="22"/>
    </row>
    <row r="3" spans="1:12" x14ac:dyDescent="0.25">
      <c r="A3" s="37"/>
      <c r="B3" s="37"/>
      <c r="C3" s="37"/>
      <c r="D3" s="14" t="s">
        <v>82</v>
      </c>
      <c r="E3" s="40"/>
      <c r="F3" s="43"/>
      <c r="G3" s="21" t="s">
        <v>153</v>
      </c>
      <c r="H3" s="13">
        <v>3</v>
      </c>
      <c r="I3" s="28"/>
      <c r="J3" s="31"/>
      <c r="K3" s="34"/>
      <c r="L3" s="23"/>
    </row>
    <row r="4" spans="1:12" x14ac:dyDescent="0.25">
      <c r="A4" s="37"/>
      <c r="B4" s="37"/>
      <c r="C4" s="37"/>
      <c r="D4" s="14" t="s">
        <v>146</v>
      </c>
      <c r="E4" s="40"/>
      <c r="F4" s="43"/>
      <c r="G4" s="12" t="s">
        <v>150</v>
      </c>
      <c r="H4" s="13">
        <v>2</v>
      </c>
      <c r="I4" s="28"/>
      <c r="J4" s="31"/>
      <c r="K4" s="34"/>
      <c r="L4" s="23"/>
    </row>
    <row r="5" spans="1:12" x14ac:dyDescent="0.25">
      <c r="A5" s="37"/>
      <c r="B5" s="37"/>
      <c r="C5" s="37"/>
      <c r="D5" s="14" t="s">
        <v>147</v>
      </c>
      <c r="E5" s="40"/>
      <c r="F5" s="43"/>
      <c r="G5" s="12" t="s">
        <v>151</v>
      </c>
      <c r="H5" s="13">
        <v>2</v>
      </c>
      <c r="I5" s="28"/>
      <c r="J5" s="31"/>
      <c r="K5" s="34"/>
      <c r="L5" s="23"/>
    </row>
    <row r="6" spans="1:12" x14ac:dyDescent="0.25">
      <c r="A6" s="38"/>
      <c r="B6" s="38"/>
      <c r="C6" s="38"/>
      <c r="D6" s="14" t="s">
        <v>148</v>
      </c>
      <c r="E6" s="41"/>
      <c r="F6" s="44"/>
      <c r="G6" s="12" t="s">
        <v>152</v>
      </c>
      <c r="H6" s="13">
        <v>2</v>
      </c>
      <c r="I6" s="29"/>
      <c r="J6" s="32"/>
      <c r="K6" s="35"/>
      <c r="L6" s="23"/>
    </row>
    <row r="7" spans="1:12" s="11" customFormat="1" ht="21" x14ac:dyDescent="0.25">
      <c r="A7" s="10" t="s">
        <v>12</v>
      </c>
      <c r="D7" s="15"/>
      <c r="H7" s="10">
        <f>SUM(H2:H6)</f>
        <v>12</v>
      </c>
      <c r="I7" s="10">
        <f>SUM(I2:I6)</f>
        <v>48</v>
      </c>
      <c r="K7" s="10"/>
    </row>
  </sheetData>
  <mergeCells count="8">
    <mergeCell ref="I2:I6"/>
    <mergeCell ref="J2:J6"/>
    <mergeCell ref="K2:K6"/>
    <mergeCell ref="A2:A6"/>
    <mergeCell ref="B2:B6"/>
    <mergeCell ref="C2:C6"/>
    <mergeCell ref="E2:E6"/>
    <mergeCell ref="F2:F6"/>
  </mergeCells>
  <phoneticPr fontId="2" type="noConversion"/>
  <pageMargins left="0.25" right="0.25" top="0.75" bottom="0.75" header="0.3" footer="0.3"/>
  <pageSetup paperSize="9" scale="3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請勿更動!$A$2:$A$3</xm:f>
          </x14:formula1>
          <xm:sqref>B2</xm:sqref>
        </x14:dataValidation>
        <x14:dataValidation type="list" allowBlank="1" showInputMessage="1" showErrorMessage="1" xr:uid="{00000000-0002-0000-0100-000001000000}">
          <x14:formula1>
            <xm:f>請勿更動!$B$2:$B$4</xm:f>
          </x14:formula1>
          <xm:sqref>C2</xm:sqref>
        </x14:dataValidation>
        <x14:dataValidation type="list" allowBlank="1" showInputMessage="1" showErrorMessage="1" xr:uid="{00000000-0002-0000-0100-000002000000}">
          <x14:formula1>
            <xm:f>請勿更動!$D$2:$D$8</xm:f>
          </x14:formula1>
          <xm:sqref>K2</xm:sqref>
        </x14:dataValidation>
        <x14:dataValidation type="list" allowBlank="1" showInputMessage="1" showErrorMessage="1" xr:uid="{00000000-0002-0000-0100-000003000000}">
          <x14:formula1>
            <xm:f>請勿更動!$C$2:$C$17</xm:f>
          </x14:formula1>
          <xm:sqref>D2:D6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9"/>
  <sheetViews>
    <sheetView zoomScale="90" zoomScaleNormal="90" workbookViewId="0">
      <selection activeCell="C9" sqref="C9"/>
    </sheetView>
  </sheetViews>
  <sheetFormatPr defaultRowHeight="16.5" x14ac:dyDescent="0.25"/>
  <cols>
    <col min="2" max="2" width="21.875" customWidth="1"/>
    <col min="3" max="3" width="91.875" customWidth="1"/>
  </cols>
  <sheetData>
    <row r="1" spans="1:3" x14ac:dyDescent="0.25">
      <c r="A1" s="45" t="s">
        <v>100</v>
      </c>
      <c r="B1" s="46"/>
      <c r="C1" s="47"/>
    </row>
    <row r="2" spans="1:3" x14ac:dyDescent="0.25">
      <c r="A2" s="6"/>
      <c r="B2" s="4" t="s">
        <v>31</v>
      </c>
      <c r="C2" s="6" t="s">
        <v>101</v>
      </c>
    </row>
    <row r="3" spans="1:3" x14ac:dyDescent="0.25">
      <c r="A3" s="36">
        <v>1</v>
      </c>
      <c r="B3" s="36" t="s">
        <v>102</v>
      </c>
      <c r="C3" s="6" t="s">
        <v>41</v>
      </c>
    </row>
    <row r="4" spans="1:3" x14ac:dyDescent="0.25">
      <c r="A4" s="37"/>
      <c r="B4" s="37"/>
      <c r="C4" s="6" t="s">
        <v>42</v>
      </c>
    </row>
    <row r="5" spans="1:3" x14ac:dyDescent="0.25">
      <c r="A5" s="38"/>
      <c r="B5" s="38"/>
      <c r="C5" s="6" t="s">
        <v>43</v>
      </c>
    </row>
    <row r="6" spans="1:3" x14ac:dyDescent="0.25">
      <c r="A6" s="36">
        <v>2</v>
      </c>
      <c r="B6" s="36" t="s">
        <v>103</v>
      </c>
      <c r="C6" s="6" t="s">
        <v>32</v>
      </c>
    </row>
    <row r="7" spans="1:3" x14ac:dyDescent="0.25">
      <c r="A7" s="37"/>
      <c r="B7" s="37"/>
      <c r="C7" s="6" t="s">
        <v>33</v>
      </c>
    </row>
    <row r="8" spans="1:3" x14ac:dyDescent="0.25">
      <c r="A8" s="38"/>
      <c r="B8" s="38"/>
      <c r="C8" s="6" t="s">
        <v>34</v>
      </c>
    </row>
    <row r="9" spans="1:3" x14ac:dyDescent="0.25">
      <c r="A9" s="36">
        <v>3</v>
      </c>
      <c r="B9" s="36" t="s">
        <v>104</v>
      </c>
      <c r="C9" s="6" t="s">
        <v>35</v>
      </c>
    </row>
    <row r="10" spans="1:3" x14ac:dyDescent="0.25">
      <c r="A10" s="37"/>
      <c r="B10" s="37"/>
      <c r="C10" s="6" t="s">
        <v>36</v>
      </c>
    </row>
    <row r="11" spans="1:3" x14ac:dyDescent="0.25">
      <c r="A11" s="37"/>
      <c r="B11" s="37"/>
      <c r="C11" s="6" t="s">
        <v>37</v>
      </c>
    </row>
    <row r="12" spans="1:3" x14ac:dyDescent="0.25">
      <c r="A12" s="37"/>
      <c r="B12" s="37"/>
      <c r="C12" s="6" t="s">
        <v>38</v>
      </c>
    </row>
    <row r="13" spans="1:3" x14ac:dyDescent="0.25">
      <c r="A13" s="37"/>
      <c r="B13" s="37"/>
      <c r="C13" s="6" t="s">
        <v>39</v>
      </c>
    </row>
    <row r="14" spans="1:3" x14ac:dyDescent="0.25">
      <c r="A14" s="38"/>
      <c r="B14" s="38"/>
      <c r="C14" s="6" t="s">
        <v>40</v>
      </c>
    </row>
    <row r="15" spans="1:3" ht="33" x14ac:dyDescent="0.25">
      <c r="A15" s="36">
        <v>4</v>
      </c>
      <c r="B15" s="36" t="s">
        <v>105</v>
      </c>
      <c r="C15" s="14" t="s">
        <v>106</v>
      </c>
    </row>
    <row r="16" spans="1:3" ht="49.5" x14ac:dyDescent="0.25">
      <c r="A16" s="38"/>
      <c r="B16" s="38"/>
      <c r="C16" s="14" t="s">
        <v>107</v>
      </c>
    </row>
    <row r="18" spans="1:3" x14ac:dyDescent="0.25">
      <c r="A18" s="45" t="s">
        <v>108</v>
      </c>
      <c r="B18" s="46"/>
      <c r="C18" s="47"/>
    </row>
    <row r="19" spans="1:3" x14ac:dyDescent="0.25">
      <c r="A19" s="6"/>
      <c r="B19" s="6" t="s">
        <v>31</v>
      </c>
      <c r="C19" s="6" t="s">
        <v>101</v>
      </c>
    </row>
    <row r="20" spans="1:3" ht="33" x14ac:dyDescent="0.25">
      <c r="A20" s="36">
        <v>1</v>
      </c>
      <c r="B20" s="36" t="s">
        <v>109</v>
      </c>
      <c r="C20" s="14" t="s">
        <v>110</v>
      </c>
    </row>
    <row r="21" spans="1:3" ht="33" x14ac:dyDescent="0.25">
      <c r="A21" s="37"/>
      <c r="B21" s="37"/>
      <c r="C21" s="14" t="s">
        <v>111</v>
      </c>
    </row>
    <row r="22" spans="1:3" ht="33" x14ac:dyDescent="0.25">
      <c r="A22" s="37"/>
      <c r="B22" s="37"/>
      <c r="C22" s="14" t="s">
        <v>112</v>
      </c>
    </row>
    <row r="23" spans="1:3" ht="49.5" x14ac:dyDescent="0.25">
      <c r="A23" s="37"/>
      <c r="B23" s="37"/>
      <c r="C23" s="14" t="s">
        <v>113</v>
      </c>
    </row>
    <row r="24" spans="1:3" ht="66" x14ac:dyDescent="0.25">
      <c r="A24" s="38"/>
      <c r="B24" s="38"/>
      <c r="C24" s="14" t="s">
        <v>114</v>
      </c>
    </row>
    <row r="25" spans="1:3" ht="33" x14ac:dyDescent="0.25">
      <c r="A25" s="36">
        <v>2</v>
      </c>
      <c r="B25" s="36" t="s">
        <v>115</v>
      </c>
      <c r="C25" s="14" t="s">
        <v>116</v>
      </c>
    </row>
    <row r="26" spans="1:3" ht="33" x14ac:dyDescent="0.25">
      <c r="A26" s="38"/>
      <c r="B26" s="38"/>
      <c r="C26" s="14" t="s">
        <v>117</v>
      </c>
    </row>
    <row r="27" spans="1:3" x14ac:dyDescent="0.25">
      <c r="A27" s="36">
        <v>3</v>
      </c>
      <c r="B27" s="36" t="s">
        <v>118</v>
      </c>
      <c r="C27" s="6" t="s">
        <v>44</v>
      </c>
    </row>
    <row r="28" spans="1:3" x14ac:dyDescent="0.25">
      <c r="A28" s="37"/>
      <c r="B28" s="37"/>
      <c r="C28" s="6" t="s">
        <v>45</v>
      </c>
    </row>
    <row r="29" spans="1:3" x14ac:dyDescent="0.25">
      <c r="A29" s="37"/>
      <c r="B29" s="37"/>
      <c r="C29" s="6" t="s">
        <v>46</v>
      </c>
    </row>
    <row r="30" spans="1:3" ht="33" x14ac:dyDescent="0.25">
      <c r="A30" s="38"/>
      <c r="B30" s="38"/>
      <c r="C30" s="14" t="s">
        <v>119</v>
      </c>
    </row>
    <row r="32" spans="1:3" x14ac:dyDescent="0.25">
      <c r="A32" s="45" t="s">
        <v>120</v>
      </c>
      <c r="B32" s="46"/>
      <c r="C32" s="47"/>
    </row>
    <row r="33" spans="1:3" x14ac:dyDescent="0.25">
      <c r="A33" s="4"/>
      <c r="B33" s="4" t="s">
        <v>31</v>
      </c>
      <c r="C33" s="6" t="s">
        <v>101</v>
      </c>
    </row>
    <row r="34" spans="1:3" x14ac:dyDescent="0.25">
      <c r="A34" s="36">
        <v>1</v>
      </c>
      <c r="B34" s="36" t="s">
        <v>121</v>
      </c>
      <c r="C34" s="6" t="s">
        <v>47</v>
      </c>
    </row>
    <row r="35" spans="1:3" x14ac:dyDescent="0.25">
      <c r="A35" s="37"/>
      <c r="B35" s="37"/>
      <c r="C35" s="6" t="s">
        <v>48</v>
      </c>
    </row>
    <row r="36" spans="1:3" x14ac:dyDescent="0.25">
      <c r="A36" s="38"/>
      <c r="B36" s="38"/>
      <c r="C36" s="6" t="s">
        <v>49</v>
      </c>
    </row>
    <row r="37" spans="1:3" x14ac:dyDescent="0.25">
      <c r="A37" s="36">
        <v>2</v>
      </c>
      <c r="B37" s="36" t="s">
        <v>122</v>
      </c>
      <c r="C37" s="6" t="s">
        <v>50</v>
      </c>
    </row>
    <row r="38" spans="1:3" ht="33" x14ac:dyDescent="0.25">
      <c r="A38" s="37"/>
      <c r="B38" s="37"/>
      <c r="C38" s="14" t="s">
        <v>123</v>
      </c>
    </row>
    <row r="39" spans="1:3" ht="33" x14ac:dyDescent="0.25">
      <c r="A39" s="37"/>
      <c r="B39" s="37"/>
      <c r="C39" s="14" t="s">
        <v>124</v>
      </c>
    </row>
    <row r="40" spans="1:3" ht="33" x14ac:dyDescent="0.25">
      <c r="A40" s="38"/>
      <c r="B40" s="38"/>
      <c r="C40" s="14" t="s">
        <v>125</v>
      </c>
    </row>
    <row r="41" spans="1:3" x14ac:dyDescent="0.25">
      <c r="A41" s="4">
        <v>3</v>
      </c>
      <c r="B41" s="4" t="s">
        <v>126</v>
      </c>
      <c r="C41" s="14" t="s">
        <v>127</v>
      </c>
    </row>
    <row r="42" spans="1:3" x14ac:dyDescent="0.25">
      <c r="A42" s="4">
        <v>4</v>
      </c>
      <c r="B42" s="4" t="s">
        <v>128</v>
      </c>
      <c r="C42" s="14" t="s">
        <v>127</v>
      </c>
    </row>
    <row r="44" spans="1:3" x14ac:dyDescent="0.25">
      <c r="A44" s="48" t="s">
        <v>129</v>
      </c>
      <c r="B44" s="48"/>
      <c r="C44" s="48"/>
    </row>
    <row r="45" spans="1:3" x14ac:dyDescent="0.25">
      <c r="A45" s="6"/>
      <c r="B45" s="6" t="s">
        <v>31</v>
      </c>
      <c r="C45" s="6" t="s">
        <v>101</v>
      </c>
    </row>
    <row r="46" spans="1:3" ht="49.5" x14ac:dyDescent="0.25">
      <c r="A46" s="36">
        <v>1</v>
      </c>
      <c r="B46" s="36" t="s">
        <v>130</v>
      </c>
      <c r="C46" s="14" t="s">
        <v>131</v>
      </c>
    </row>
    <row r="47" spans="1:3" ht="33" x14ac:dyDescent="0.25">
      <c r="A47" s="38"/>
      <c r="B47" s="38"/>
      <c r="C47" s="19" t="s">
        <v>132</v>
      </c>
    </row>
    <row r="48" spans="1:3" x14ac:dyDescent="0.25">
      <c r="A48" s="36">
        <v>2</v>
      </c>
      <c r="B48" s="36" t="s">
        <v>51</v>
      </c>
      <c r="C48" s="6" t="s">
        <v>52</v>
      </c>
    </row>
    <row r="49" spans="1:3" x14ac:dyDescent="0.25">
      <c r="A49" s="37"/>
      <c r="B49" s="37"/>
      <c r="C49" s="6" t="s">
        <v>53</v>
      </c>
    </row>
    <row r="50" spans="1:3" ht="99" x14ac:dyDescent="0.25">
      <c r="A50" s="38"/>
      <c r="B50" s="38"/>
      <c r="C50" s="19" t="s">
        <v>133</v>
      </c>
    </row>
    <row r="51" spans="1:3" x14ac:dyDescent="0.25">
      <c r="A51" s="36">
        <v>3</v>
      </c>
      <c r="B51" s="36" t="s">
        <v>134</v>
      </c>
      <c r="C51" s="20" t="s">
        <v>135</v>
      </c>
    </row>
    <row r="52" spans="1:3" ht="49.5" x14ac:dyDescent="0.25">
      <c r="A52" s="37"/>
      <c r="B52" s="37"/>
      <c r="C52" s="14" t="s">
        <v>136</v>
      </c>
    </row>
    <row r="53" spans="1:3" x14ac:dyDescent="0.25">
      <c r="A53" s="37"/>
      <c r="B53" s="37"/>
      <c r="C53" s="6" t="s">
        <v>54</v>
      </c>
    </row>
    <row r="54" spans="1:3" x14ac:dyDescent="0.25">
      <c r="A54" s="38"/>
      <c r="B54" s="38"/>
      <c r="C54" s="6" t="s">
        <v>55</v>
      </c>
    </row>
    <row r="55" spans="1:3" x14ac:dyDescent="0.25">
      <c r="A55" s="36">
        <v>4</v>
      </c>
      <c r="B55" s="36" t="s">
        <v>70</v>
      </c>
      <c r="C55" s="6" t="s">
        <v>56</v>
      </c>
    </row>
    <row r="56" spans="1:3" ht="49.5" x14ac:dyDescent="0.25">
      <c r="A56" s="37"/>
      <c r="B56" s="37"/>
      <c r="C56" s="14" t="s">
        <v>137</v>
      </c>
    </row>
    <row r="57" spans="1:3" ht="33" x14ac:dyDescent="0.25">
      <c r="A57" s="38"/>
      <c r="B57" s="38"/>
      <c r="C57" s="19" t="s">
        <v>138</v>
      </c>
    </row>
    <row r="58" spans="1:3" x14ac:dyDescent="0.25">
      <c r="A58" s="36">
        <v>5</v>
      </c>
      <c r="B58" s="36" t="s">
        <v>57</v>
      </c>
      <c r="C58" s="6" t="s">
        <v>58</v>
      </c>
    </row>
    <row r="59" spans="1:3" ht="49.5" x14ac:dyDescent="0.25">
      <c r="A59" s="38"/>
      <c r="B59" s="38"/>
      <c r="C59" s="14" t="s">
        <v>139</v>
      </c>
    </row>
  </sheetData>
  <mergeCells count="32">
    <mergeCell ref="A55:A57"/>
    <mergeCell ref="B55:B57"/>
    <mergeCell ref="A58:A59"/>
    <mergeCell ref="B58:B59"/>
    <mergeCell ref="A44:C44"/>
    <mergeCell ref="A46:A47"/>
    <mergeCell ref="B46:B47"/>
    <mergeCell ref="A48:A50"/>
    <mergeCell ref="B48:B50"/>
    <mergeCell ref="A51:A54"/>
    <mergeCell ref="B51:B54"/>
    <mergeCell ref="A37:A40"/>
    <mergeCell ref="B37:B40"/>
    <mergeCell ref="A15:A16"/>
    <mergeCell ref="B15:B16"/>
    <mergeCell ref="A18:C18"/>
    <mergeCell ref="A20:A24"/>
    <mergeCell ref="B20:B24"/>
    <mergeCell ref="A25:A26"/>
    <mergeCell ref="B25:B26"/>
    <mergeCell ref="A27:A30"/>
    <mergeCell ref="B27:B30"/>
    <mergeCell ref="A32:C32"/>
    <mergeCell ref="A34:A36"/>
    <mergeCell ref="B34:B36"/>
    <mergeCell ref="A9:A14"/>
    <mergeCell ref="B9:B14"/>
    <mergeCell ref="A1:C1"/>
    <mergeCell ref="A3:A5"/>
    <mergeCell ref="B3:B5"/>
    <mergeCell ref="A6:A8"/>
    <mergeCell ref="B6:B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zoomScale="70" zoomScaleNormal="70" workbookViewId="0">
      <selection activeCell="E9" sqref="E9"/>
    </sheetView>
  </sheetViews>
  <sheetFormatPr defaultColWidth="84.875" defaultRowHeight="16.5" x14ac:dyDescent="0.25"/>
  <cols>
    <col min="1" max="1" width="12.875" customWidth="1"/>
    <col min="2" max="2" width="11.625" customWidth="1"/>
    <col min="3" max="3" width="39.375" customWidth="1"/>
    <col min="4" max="4" width="115.5" customWidth="1"/>
  </cols>
  <sheetData>
    <row r="1" spans="1:4" x14ac:dyDescent="0.25">
      <c r="A1" t="s">
        <v>1</v>
      </c>
      <c r="B1" t="s">
        <v>1</v>
      </c>
      <c r="C1" t="s">
        <v>8</v>
      </c>
      <c r="D1" t="s">
        <v>10</v>
      </c>
    </row>
    <row r="2" spans="1:4" ht="34.5" customHeight="1" x14ac:dyDescent="0.25">
      <c r="A2" t="s">
        <v>4</v>
      </c>
      <c r="B2" t="s">
        <v>5</v>
      </c>
      <c r="C2" t="s">
        <v>59</v>
      </c>
      <c r="D2" s="17" t="s">
        <v>75</v>
      </c>
    </row>
    <row r="3" spans="1:4" x14ac:dyDescent="0.25">
      <c r="A3" t="s">
        <v>2</v>
      </c>
      <c r="B3" t="s">
        <v>3</v>
      </c>
      <c r="C3" t="s">
        <v>60</v>
      </c>
      <c r="D3" t="s">
        <v>76</v>
      </c>
    </row>
    <row r="4" spans="1:4" ht="40.5" customHeight="1" x14ac:dyDescent="0.25">
      <c r="B4" t="s">
        <v>27</v>
      </c>
      <c r="C4" t="s">
        <v>61</v>
      </c>
      <c r="D4" s="17" t="s">
        <v>77</v>
      </c>
    </row>
    <row r="5" spans="1:4" x14ac:dyDescent="0.25">
      <c r="C5" t="s">
        <v>62</v>
      </c>
      <c r="D5" t="s">
        <v>78</v>
      </c>
    </row>
    <row r="6" spans="1:4" x14ac:dyDescent="0.25">
      <c r="C6" t="s">
        <v>63</v>
      </c>
      <c r="D6" t="s">
        <v>81</v>
      </c>
    </row>
    <row r="7" spans="1:4" x14ac:dyDescent="0.25">
      <c r="C7" t="s">
        <v>64</v>
      </c>
      <c r="D7" s="7" t="s">
        <v>79</v>
      </c>
    </row>
    <row r="8" spans="1:4" x14ac:dyDescent="0.25">
      <c r="C8" t="s">
        <v>65</v>
      </c>
      <c r="D8" t="s">
        <v>80</v>
      </c>
    </row>
    <row r="9" spans="1:4" x14ac:dyDescent="0.25">
      <c r="C9" t="s">
        <v>66</v>
      </c>
    </row>
    <row r="10" spans="1:4" x14ac:dyDescent="0.25">
      <c r="C10" t="s">
        <v>67</v>
      </c>
    </row>
    <row r="11" spans="1:4" x14ac:dyDescent="0.25">
      <c r="C11" t="s">
        <v>68</v>
      </c>
    </row>
    <row r="12" spans="1:4" x14ac:dyDescent="0.25">
      <c r="C12" t="s">
        <v>69</v>
      </c>
    </row>
    <row r="13" spans="1:4" x14ac:dyDescent="0.25">
      <c r="C13" t="s">
        <v>71</v>
      </c>
    </row>
    <row r="14" spans="1:4" x14ac:dyDescent="0.25">
      <c r="C14" t="s">
        <v>72</v>
      </c>
    </row>
    <row r="15" spans="1:4" x14ac:dyDescent="0.25">
      <c r="C15" t="s">
        <v>73</v>
      </c>
    </row>
    <row r="16" spans="1:4" x14ac:dyDescent="0.25">
      <c r="C16" t="s">
        <v>74</v>
      </c>
    </row>
    <row r="17" spans="3:3" x14ac:dyDescent="0.25">
      <c r="C17" t="s">
        <v>98</v>
      </c>
    </row>
  </sheetData>
  <phoneticPr fontId="2" type="noConversion"/>
  <dataValidations count="1">
    <dataValidation type="list" allowBlank="1" showInputMessage="1" showErrorMessage="1" sqref="C1:C1048576" xr:uid="{00000000-0002-0000-0300-000000000000}">
      <formula1>$C$2:$C$17</formula1>
    </dataValidation>
  </dataValidations>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總表</vt:lpstr>
      <vt:lpstr>辦理情形</vt:lpstr>
      <vt:lpstr>課程領域範圍</vt:lpstr>
      <vt:lpstr>請勿更動</vt:lpstr>
      <vt:lpstr>辦理情形!Print_Titles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蕭小姐</dc:creator>
  <cp:lastModifiedBy>廖于瑩</cp:lastModifiedBy>
  <cp:lastPrinted>2025-03-14T01:05:48Z</cp:lastPrinted>
  <dcterms:created xsi:type="dcterms:W3CDTF">2021-10-26T06:13:56Z</dcterms:created>
  <dcterms:modified xsi:type="dcterms:W3CDTF">2025-03-21T01:55:27Z</dcterms:modified>
</cp:coreProperties>
</file>